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C2B4DC10-D67F-42F3-817F-B273F2F5C6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а 01.01.2026" sheetId="5" r:id="rId1"/>
  </sheets>
  <definedNames>
    <definedName name="_xlnm.Print_Area" localSheetId="0">'на 01.01.2026'!$A$1:$H$37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5" l="1"/>
  <c r="G9" i="5"/>
  <c r="G11" i="5"/>
  <c r="G13" i="5"/>
  <c r="G14" i="5"/>
  <c r="G15" i="5"/>
  <c r="G16" i="5"/>
  <c r="G17" i="5"/>
  <c r="G19" i="5"/>
  <c r="G20" i="5"/>
  <c r="G21" i="5"/>
  <c r="G22" i="5"/>
  <c r="G23" i="5"/>
  <c r="G24" i="5"/>
  <c r="G25" i="5"/>
  <c r="G26" i="5"/>
  <c r="G27" i="5"/>
  <c r="G30" i="5"/>
  <c r="G31" i="5"/>
  <c r="G32" i="5"/>
  <c r="G33" i="5"/>
  <c r="F8" i="5"/>
  <c r="F9" i="5"/>
  <c r="F10" i="5"/>
  <c r="F11" i="5"/>
  <c r="F12" i="5"/>
  <c r="F13" i="5"/>
  <c r="F14" i="5"/>
  <c r="F15" i="5"/>
  <c r="F16" i="5"/>
  <c r="F17" i="5"/>
  <c r="F19" i="5"/>
  <c r="F20" i="5"/>
  <c r="F21" i="5"/>
  <c r="F22" i="5"/>
  <c r="F23" i="5"/>
  <c r="F24" i="5"/>
  <c r="F25" i="5"/>
  <c r="F26" i="5"/>
  <c r="F27" i="5"/>
  <c r="F28" i="5"/>
  <c r="F30" i="5"/>
  <c r="F31" i="5"/>
  <c r="F32" i="5"/>
  <c r="F33" i="5"/>
  <c r="F35" i="5"/>
  <c r="F36" i="5"/>
  <c r="E8" i="5"/>
  <c r="E9" i="5"/>
  <c r="E10" i="5"/>
  <c r="E11" i="5"/>
  <c r="E12" i="5"/>
  <c r="E13" i="5"/>
  <c r="E14" i="5"/>
  <c r="E15" i="5"/>
  <c r="E16" i="5"/>
  <c r="E17" i="5"/>
  <c r="E19" i="5"/>
  <c r="E20" i="5"/>
  <c r="E21" i="5"/>
  <c r="E22" i="5"/>
  <c r="E23" i="5"/>
  <c r="E24" i="5"/>
  <c r="E25" i="5"/>
  <c r="E26" i="5"/>
  <c r="E27" i="5"/>
  <c r="E28" i="5"/>
  <c r="E30" i="5"/>
  <c r="E31" i="5"/>
  <c r="E32" i="5"/>
  <c r="E33" i="5"/>
  <c r="E35" i="5"/>
  <c r="E36" i="5"/>
  <c r="C34" i="5"/>
  <c r="H8" i="5"/>
  <c r="D34" i="5"/>
  <c r="G34" i="5" s="1"/>
  <c r="H21" i="5"/>
  <c r="C18" i="5"/>
  <c r="C7" i="5"/>
  <c r="E34" i="5" l="1"/>
  <c r="F34" i="5"/>
  <c r="C29" i="5"/>
  <c r="C37" i="5"/>
  <c r="D7" i="5" l="1"/>
  <c r="E7" i="5" l="1"/>
  <c r="G7" i="5"/>
  <c r="F7" i="5"/>
  <c r="H35" i="5"/>
  <c r="H28" i="5"/>
  <c r="H13" i="5"/>
  <c r="H33" i="5" l="1"/>
  <c r="H36" i="5" l="1"/>
  <c r="B34" i="5"/>
  <c r="H32" i="5"/>
  <c r="H31" i="5"/>
  <c r="H30" i="5"/>
  <c r="H27" i="5"/>
  <c r="H26" i="5"/>
  <c r="H25" i="5"/>
  <c r="H24" i="5"/>
  <c r="H23" i="5"/>
  <c r="H22" i="5"/>
  <c r="H20" i="5"/>
  <c r="H19" i="5"/>
  <c r="D18" i="5"/>
  <c r="B18" i="5"/>
  <c r="H17" i="5"/>
  <c r="H16" i="5"/>
  <c r="H15" i="5"/>
  <c r="H14" i="5"/>
  <c r="H11" i="5"/>
  <c r="H9" i="5"/>
  <c r="H7" i="5"/>
  <c r="B7" i="5"/>
  <c r="E18" i="5" l="1"/>
  <c r="F18" i="5"/>
  <c r="G18" i="5"/>
  <c r="D29" i="5"/>
  <c r="B29" i="5"/>
  <c r="B37" i="5" s="1"/>
  <c r="H18" i="5"/>
  <c r="H34" i="5"/>
  <c r="D37" i="5" l="1"/>
  <c r="H37" i="5" s="1"/>
  <c r="F29" i="5"/>
  <c r="E29" i="5"/>
  <c r="G29" i="5"/>
  <c r="H29" i="5"/>
  <c r="E37" i="5" l="1"/>
  <c r="G37" i="5"/>
  <c r="F37" i="5"/>
</calcChain>
</file>

<file path=xl/sharedStrings.xml><?xml version="1.0" encoding="utf-8"?>
<sst xmlns="http://schemas.openxmlformats.org/spreadsheetml/2006/main" count="42" uniqueCount="42">
  <si>
    <t>Налоговые доходы</t>
  </si>
  <si>
    <t>УСН</t>
  </si>
  <si>
    <t>Налог на имущество физ. лиц</t>
  </si>
  <si>
    <t>Земельный налог</t>
  </si>
  <si>
    <t>Неналоговые доходы</t>
  </si>
  <si>
    <t>ПОСТУПЛЕНИЕ ДОХОДОВ В БЮДЖЕТ ГОРОДЕЦКОГО МУНИЦИПАЛЬНОГО ОКРУГА</t>
  </si>
  <si>
    <t>Вид доходов</t>
  </si>
  <si>
    <t>Налог на доходы физ. лиц</t>
  </si>
  <si>
    <t>Акцизы</t>
  </si>
  <si>
    <t>ЕНВД</t>
  </si>
  <si>
    <t>ЕСХН</t>
  </si>
  <si>
    <t>Патент</t>
  </si>
  <si>
    <t>Госпошлина</t>
  </si>
  <si>
    <t>Аренда земли</t>
  </si>
  <si>
    <t>Аренда муницип. имущества</t>
  </si>
  <si>
    <t>Пост. от прибыли МП</t>
  </si>
  <si>
    <t>Прочие пост. от имущества</t>
  </si>
  <si>
    <t>Плата за негат.возд. на окр.среду</t>
  </si>
  <si>
    <t>Компенсация затрат</t>
  </si>
  <si>
    <t>Дох. от продажи земли</t>
  </si>
  <si>
    <t>Дох. от продажи имущества</t>
  </si>
  <si>
    <t>Штрафные санкции</t>
  </si>
  <si>
    <t>Прочие неналог. доходы</t>
  </si>
  <si>
    <t>Итого собственные доходы</t>
  </si>
  <si>
    <t xml:space="preserve">  </t>
  </si>
  <si>
    <t>Дотации</t>
  </si>
  <si>
    <t>Субсидии</t>
  </si>
  <si>
    <t>Субвенции</t>
  </si>
  <si>
    <t>Иные м/б трансферты</t>
  </si>
  <si>
    <t>Возврат неисп.субв. прошл. лет</t>
  </si>
  <si>
    <t>Всего доходов</t>
  </si>
  <si>
    <t>Итого безвозмездные</t>
  </si>
  <si>
    <t>Первоначальный план на 2025 год</t>
  </si>
  <si>
    <t>Уточненный план                                         на 2025 год</t>
  </si>
  <si>
    <t>% исполнения к уточненному плану на 2025 год</t>
  </si>
  <si>
    <t>Прочие безвозмездные поступления</t>
  </si>
  <si>
    <t>Туристический налог</t>
  </si>
  <si>
    <t xml:space="preserve">на 01.01.2026 года </t>
  </si>
  <si>
    <t>Исполнено на 01.01.2026 года</t>
  </si>
  <si>
    <t>Отклонение от первоначального плана на 2025 года</t>
  </si>
  <si>
    <t>Отклонение от уточненного плана на 2025 год</t>
  </si>
  <si>
    <t>% исполнения к первоначальному плану на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</si>
</sst>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20"/>
      <name val="Times New Roman"/>
      <family val="1"/>
      <charset val="204"/>
    </font>
    <font>
      <b/>
      <sz val="33"/>
      <name val="Times New Roman"/>
      <family val="1"/>
      <charset val="204"/>
    </font>
    <font>
      <b/>
      <sz val="33"/>
      <color theme="1"/>
      <name val="Times New Roman"/>
      <family val="1"/>
      <charset val="204"/>
    </font>
    <font>
      <sz val="33"/>
      <name val="Times New Roman"/>
      <family val="1"/>
      <charset val="204"/>
    </font>
    <font>
      <sz val="33"/>
      <color theme="1"/>
      <name val="Times New Roman"/>
      <family val="1"/>
      <charset val="204"/>
    </font>
    <font>
      <b/>
      <sz val="25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sz val="35"/>
      <color theme="1"/>
      <name val="Calibri"/>
      <family val="2"/>
      <scheme val="minor"/>
    </font>
    <font>
      <sz val="35"/>
      <color theme="1"/>
      <name val="Calibri"/>
      <family val="2"/>
      <charset val="204"/>
      <scheme val="minor"/>
    </font>
    <font>
      <sz val="3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9" fillId="0" borderId="2" xfId="0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8"/>
  <sheetViews>
    <sheetView tabSelected="1" view="pageBreakPreview" zoomScale="40" zoomScaleNormal="100" zoomScaleSheetLayoutView="40" workbookViewId="0">
      <selection activeCell="A3" sqref="A3:H3"/>
    </sheetView>
  </sheetViews>
  <sheetFormatPr defaultRowHeight="18.75" x14ac:dyDescent="0.25"/>
  <cols>
    <col min="1" max="1" width="118.85546875" style="8" customWidth="1"/>
    <col min="2" max="2" width="43.5703125" style="9" customWidth="1"/>
    <col min="3" max="3" width="38.7109375" style="10" customWidth="1"/>
    <col min="4" max="4" width="38.140625" style="9" customWidth="1"/>
    <col min="5" max="5" width="41.85546875" style="9" customWidth="1"/>
    <col min="6" max="6" width="43.5703125" style="9" customWidth="1"/>
    <col min="7" max="7" width="40.7109375" style="9" customWidth="1"/>
    <col min="8" max="8" width="40.28515625" style="1" customWidth="1"/>
    <col min="9" max="253" width="9.140625" style="1"/>
    <col min="254" max="254" width="34.7109375" style="1" customWidth="1"/>
    <col min="255" max="255" width="18.28515625" style="1" customWidth="1"/>
    <col min="256" max="256" width="17.85546875" style="1" customWidth="1"/>
    <col min="257" max="257" width="16.5703125" style="1" customWidth="1"/>
    <col min="258" max="258" width="16.85546875" style="1" customWidth="1"/>
    <col min="259" max="259" width="16.140625" style="1" customWidth="1"/>
    <col min="260" max="260" width="16.42578125" style="1" customWidth="1"/>
    <col min="261" max="261" width="13.85546875" style="1" customWidth="1"/>
    <col min="262" max="264" width="13.7109375" style="1" customWidth="1"/>
    <col min="265" max="509" width="9.140625" style="1"/>
    <col min="510" max="510" width="34.7109375" style="1" customWidth="1"/>
    <col min="511" max="511" width="18.28515625" style="1" customWidth="1"/>
    <col min="512" max="512" width="17.85546875" style="1" customWidth="1"/>
    <col min="513" max="513" width="16.5703125" style="1" customWidth="1"/>
    <col min="514" max="514" width="16.85546875" style="1" customWidth="1"/>
    <col min="515" max="515" width="16.140625" style="1" customWidth="1"/>
    <col min="516" max="516" width="16.42578125" style="1" customWidth="1"/>
    <col min="517" max="517" width="13.85546875" style="1" customWidth="1"/>
    <col min="518" max="520" width="13.7109375" style="1" customWidth="1"/>
    <col min="521" max="765" width="9.140625" style="1"/>
    <col min="766" max="766" width="34.7109375" style="1" customWidth="1"/>
    <col min="767" max="767" width="18.28515625" style="1" customWidth="1"/>
    <col min="768" max="768" width="17.85546875" style="1" customWidth="1"/>
    <col min="769" max="769" width="16.5703125" style="1" customWidth="1"/>
    <col min="770" max="770" width="16.85546875" style="1" customWidth="1"/>
    <col min="771" max="771" width="16.140625" style="1" customWidth="1"/>
    <col min="772" max="772" width="16.42578125" style="1" customWidth="1"/>
    <col min="773" max="773" width="13.85546875" style="1" customWidth="1"/>
    <col min="774" max="776" width="13.7109375" style="1" customWidth="1"/>
    <col min="777" max="1021" width="9.140625" style="1"/>
    <col min="1022" max="1022" width="34.7109375" style="1" customWidth="1"/>
    <col min="1023" max="1023" width="18.28515625" style="1" customWidth="1"/>
    <col min="1024" max="1024" width="17.85546875" style="1" customWidth="1"/>
    <col min="1025" max="1025" width="16.5703125" style="1" customWidth="1"/>
    <col min="1026" max="1026" width="16.85546875" style="1" customWidth="1"/>
    <col min="1027" max="1027" width="16.140625" style="1" customWidth="1"/>
    <col min="1028" max="1028" width="16.42578125" style="1" customWidth="1"/>
    <col min="1029" max="1029" width="13.85546875" style="1" customWidth="1"/>
    <col min="1030" max="1032" width="13.7109375" style="1" customWidth="1"/>
    <col min="1033" max="1277" width="9.140625" style="1"/>
    <col min="1278" max="1278" width="34.7109375" style="1" customWidth="1"/>
    <col min="1279" max="1279" width="18.28515625" style="1" customWidth="1"/>
    <col min="1280" max="1280" width="17.85546875" style="1" customWidth="1"/>
    <col min="1281" max="1281" width="16.5703125" style="1" customWidth="1"/>
    <col min="1282" max="1282" width="16.85546875" style="1" customWidth="1"/>
    <col min="1283" max="1283" width="16.140625" style="1" customWidth="1"/>
    <col min="1284" max="1284" width="16.42578125" style="1" customWidth="1"/>
    <col min="1285" max="1285" width="13.85546875" style="1" customWidth="1"/>
    <col min="1286" max="1288" width="13.7109375" style="1" customWidth="1"/>
    <col min="1289" max="1533" width="9.140625" style="1"/>
    <col min="1534" max="1534" width="34.7109375" style="1" customWidth="1"/>
    <col min="1535" max="1535" width="18.28515625" style="1" customWidth="1"/>
    <col min="1536" max="1536" width="17.85546875" style="1" customWidth="1"/>
    <col min="1537" max="1537" width="16.5703125" style="1" customWidth="1"/>
    <col min="1538" max="1538" width="16.85546875" style="1" customWidth="1"/>
    <col min="1539" max="1539" width="16.140625" style="1" customWidth="1"/>
    <col min="1540" max="1540" width="16.42578125" style="1" customWidth="1"/>
    <col min="1541" max="1541" width="13.85546875" style="1" customWidth="1"/>
    <col min="1542" max="1544" width="13.7109375" style="1" customWidth="1"/>
    <col min="1545" max="1789" width="9.140625" style="1"/>
    <col min="1790" max="1790" width="34.7109375" style="1" customWidth="1"/>
    <col min="1791" max="1791" width="18.28515625" style="1" customWidth="1"/>
    <col min="1792" max="1792" width="17.85546875" style="1" customWidth="1"/>
    <col min="1793" max="1793" width="16.5703125" style="1" customWidth="1"/>
    <col min="1794" max="1794" width="16.85546875" style="1" customWidth="1"/>
    <col min="1795" max="1795" width="16.140625" style="1" customWidth="1"/>
    <col min="1796" max="1796" width="16.42578125" style="1" customWidth="1"/>
    <col min="1797" max="1797" width="13.85546875" style="1" customWidth="1"/>
    <col min="1798" max="1800" width="13.7109375" style="1" customWidth="1"/>
    <col min="1801" max="2045" width="9.140625" style="1"/>
    <col min="2046" max="2046" width="34.7109375" style="1" customWidth="1"/>
    <col min="2047" max="2047" width="18.28515625" style="1" customWidth="1"/>
    <col min="2048" max="2048" width="17.85546875" style="1" customWidth="1"/>
    <col min="2049" max="2049" width="16.5703125" style="1" customWidth="1"/>
    <col min="2050" max="2050" width="16.85546875" style="1" customWidth="1"/>
    <col min="2051" max="2051" width="16.140625" style="1" customWidth="1"/>
    <col min="2052" max="2052" width="16.42578125" style="1" customWidth="1"/>
    <col min="2053" max="2053" width="13.85546875" style="1" customWidth="1"/>
    <col min="2054" max="2056" width="13.7109375" style="1" customWidth="1"/>
    <col min="2057" max="2301" width="9.140625" style="1"/>
    <col min="2302" max="2302" width="34.7109375" style="1" customWidth="1"/>
    <col min="2303" max="2303" width="18.28515625" style="1" customWidth="1"/>
    <col min="2304" max="2304" width="17.85546875" style="1" customWidth="1"/>
    <col min="2305" max="2305" width="16.5703125" style="1" customWidth="1"/>
    <col min="2306" max="2306" width="16.85546875" style="1" customWidth="1"/>
    <col min="2307" max="2307" width="16.140625" style="1" customWidth="1"/>
    <col min="2308" max="2308" width="16.42578125" style="1" customWidth="1"/>
    <col min="2309" max="2309" width="13.85546875" style="1" customWidth="1"/>
    <col min="2310" max="2312" width="13.7109375" style="1" customWidth="1"/>
    <col min="2313" max="2557" width="9.140625" style="1"/>
    <col min="2558" max="2558" width="34.7109375" style="1" customWidth="1"/>
    <col min="2559" max="2559" width="18.28515625" style="1" customWidth="1"/>
    <col min="2560" max="2560" width="17.85546875" style="1" customWidth="1"/>
    <col min="2561" max="2561" width="16.5703125" style="1" customWidth="1"/>
    <col min="2562" max="2562" width="16.85546875" style="1" customWidth="1"/>
    <col min="2563" max="2563" width="16.140625" style="1" customWidth="1"/>
    <col min="2564" max="2564" width="16.42578125" style="1" customWidth="1"/>
    <col min="2565" max="2565" width="13.85546875" style="1" customWidth="1"/>
    <col min="2566" max="2568" width="13.7109375" style="1" customWidth="1"/>
    <col min="2569" max="2813" width="9.140625" style="1"/>
    <col min="2814" max="2814" width="34.7109375" style="1" customWidth="1"/>
    <col min="2815" max="2815" width="18.28515625" style="1" customWidth="1"/>
    <col min="2816" max="2816" width="17.85546875" style="1" customWidth="1"/>
    <col min="2817" max="2817" width="16.5703125" style="1" customWidth="1"/>
    <col min="2818" max="2818" width="16.85546875" style="1" customWidth="1"/>
    <col min="2819" max="2819" width="16.140625" style="1" customWidth="1"/>
    <col min="2820" max="2820" width="16.42578125" style="1" customWidth="1"/>
    <col min="2821" max="2821" width="13.85546875" style="1" customWidth="1"/>
    <col min="2822" max="2824" width="13.7109375" style="1" customWidth="1"/>
    <col min="2825" max="3069" width="9.140625" style="1"/>
    <col min="3070" max="3070" width="34.7109375" style="1" customWidth="1"/>
    <col min="3071" max="3071" width="18.28515625" style="1" customWidth="1"/>
    <col min="3072" max="3072" width="17.85546875" style="1" customWidth="1"/>
    <col min="3073" max="3073" width="16.5703125" style="1" customWidth="1"/>
    <col min="3074" max="3074" width="16.85546875" style="1" customWidth="1"/>
    <col min="3075" max="3075" width="16.140625" style="1" customWidth="1"/>
    <col min="3076" max="3076" width="16.42578125" style="1" customWidth="1"/>
    <col min="3077" max="3077" width="13.85546875" style="1" customWidth="1"/>
    <col min="3078" max="3080" width="13.7109375" style="1" customWidth="1"/>
    <col min="3081" max="3325" width="9.140625" style="1"/>
    <col min="3326" max="3326" width="34.7109375" style="1" customWidth="1"/>
    <col min="3327" max="3327" width="18.28515625" style="1" customWidth="1"/>
    <col min="3328" max="3328" width="17.85546875" style="1" customWidth="1"/>
    <col min="3329" max="3329" width="16.5703125" style="1" customWidth="1"/>
    <col min="3330" max="3330" width="16.85546875" style="1" customWidth="1"/>
    <col min="3331" max="3331" width="16.140625" style="1" customWidth="1"/>
    <col min="3332" max="3332" width="16.42578125" style="1" customWidth="1"/>
    <col min="3333" max="3333" width="13.85546875" style="1" customWidth="1"/>
    <col min="3334" max="3336" width="13.7109375" style="1" customWidth="1"/>
    <col min="3337" max="3581" width="9.140625" style="1"/>
    <col min="3582" max="3582" width="34.7109375" style="1" customWidth="1"/>
    <col min="3583" max="3583" width="18.28515625" style="1" customWidth="1"/>
    <col min="3584" max="3584" width="17.85546875" style="1" customWidth="1"/>
    <col min="3585" max="3585" width="16.5703125" style="1" customWidth="1"/>
    <col min="3586" max="3586" width="16.85546875" style="1" customWidth="1"/>
    <col min="3587" max="3587" width="16.140625" style="1" customWidth="1"/>
    <col min="3588" max="3588" width="16.42578125" style="1" customWidth="1"/>
    <col min="3589" max="3589" width="13.85546875" style="1" customWidth="1"/>
    <col min="3590" max="3592" width="13.7109375" style="1" customWidth="1"/>
    <col min="3593" max="3837" width="9.140625" style="1"/>
    <col min="3838" max="3838" width="34.7109375" style="1" customWidth="1"/>
    <col min="3839" max="3839" width="18.28515625" style="1" customWidth="1"/>
    <col min="3840" max="3840" width="17.85546875" style="1" customWidth="1"/>
    <col min="3841" max="3841" width="16.5703125" style="1" customWidth="1"/>
    <col min="3842" max="3842" width="16.85546875" style="1" customWidth="1"/>
    <col min="3843" max="3843" width="16.140625" style="1" customWidth="1"/>
    <col min="3844" max="3844" width="16.42578125" style="1" customWidth="1"/>
    <col min="3845" max="3845" width="13.85546875" style="1" customWidth="1"/>
    <col min="3846" max="3848" width="13.7109375" style="1" customWidth="1"/>
    <col min="3849" max="4093" width="9.140625" style="1"/>
    <col min="4094" max="4094" width="34.7109375" style="1" customWidth="1"/>
    <col min="4095" max="4095" width="18.28515625" style="1" customWidth="1"/>
    <col min="4096" max="4096" width="17.85546875" style="1" customWidth="1"/>
    <col min="4097" max="4097" width="16.5703125" style="1" customWidth="1"/>
    <col min="4098" max="4098" width="16.85546875" style="1" customWidth="1"/>
    <col min="4099" max="4099" width="16.140625" style="1" customWidth="1"/>
    <col min="4100" max="4100" width="16.42578125" style="1" customWidth="1"/>
    <col min="4101" max="4101" width="13.85546875" style="1" customWidth="1"/>
    <col min="4102" max="4104" width="13.7109375" style="1" customWidth="1"/>
    <col min="4105" max="4349" width="9.140625" style="1"/>
    <col min="4350" max="4350" width="34.7109375" style="1" customWidth="1"/>
    <col min="4351" max="4351" width="18.28515625" style="1" customWidth="1"/>
    <col min="4352" max="4352" width="17.85546875" style="1" customWidth="1"/>
    <col min="4353" max="4353" width="16.5703125" style="1" customWidth="1"/>
    <col min="4354" max="4354" width="16.85546875" style="1" customWidth="1"/>
    <col min="4355" max="4355" width="16.140625" style="1" customWidth="1"/>
    <col min="4356" max="4356" width="16.42578125" style="1" customWidth="1"/>
    <col min="4357" max="4357" width="13.85546875" style="1" customWidth="1"/>
    <col min="4358" max="4360" width="13.7109375" style="1" customWidth="1"/>
    <col min="4361" max="4605" width="9.140625" style="1"/>
    <col min="4606" max="4606" width="34.7109375" style="1" customWidth="1"/>
    <col min="4607" max="4607" width="18.28515625" style="1" customWidth="1"/>
    <col min="4608" max="4608" width="17.85546875" style="1" customWidth="1"/>
    <col min="4609" max="4609" width="16.5703125" style="1" customWidth="1"/>
    <col min="4610" max="4610" width="16.85546875" style="1" customWidth="1"/>
    <col min="4611" max="4611" width="16.140625" style="1" customWidth="1"/>
    <col min="4612" max="4612" width="16.42578125" style="1" customWidth="1"/>
    <col min="4613" max="4613" width="13.85546875" style="1" customWidth="1"/>
    <col min="4614" max="4616" width="13.7109375" style="1" customWidth="1"/>
    <col min="4617" max="4861" width="9.140625" style="1"/>
    <col min="4862" max="4862" width="34.7109375" style="1" customWidth="1"/>
    <col min="4863" max="4863" width="18.28515625" style="1" customWidth="1"/>
    <col min="4864" max="4864" width="17.85546875" style="1" customWidth="1"/>
    <col min="4865" max="4865" width="16.5703125" style="1" customWidth="1"/>
    <col min="4866" max="4866" width="16.85546875" style="1" customWidth="1"/>
    <col min="4867" max="4867" width="16.140625" style="1" customWidth="1"/>
    <col min="4868" max="4868" width="16.42578125" style="1" customWidth="1"/>
    <col min="4869" max="4869" width="13.85546875" style="1" customWidth="1"/>
    <col min="4870" max="4872" width="13.7109375" style="1" customWidth="1"/>
    <col min="4873" max="5117" width="9.140625" style="1"/>
    <col min="5118" max="5118" width="34.7109375" style="1" customWidth="1"/>
    <col min="5119" max="5119" width="18.28515625" style="1" customWidth="1"/>
    <col min="5120" max="5120" width="17.85546875" style="1" customWidth="1"/>
    <col min="5121" max="5121" width="16.5703125" style="1" customWidth="1"/>
    <col min="5122" max="5122" width="16.85546875" style="1" customWidth="1"/>
    <col min="5123" max="5123" width="16.140625" style="1" customWidth="1"/>
    <col min="5124" max="5124" width="16.42578125" style="1" customWidth="1"/>
    <col min="5125" max="5125" width="13.85546875" style="1" customWidth="1"/>
    <col min="5126" max="5128" width="13.7109375" style="1" customWidth="1"/>
    <col min="5129" max="5373" width="9.140625" style="1"/>
    <col min="5374" max="5374" width="34.7109375" style="1" customWidth="1"/>
    <col min="5375" max="5375" width="18.28515625" style="1" customWidth="1"/>
    <col min="5376" max="5376" width="17.85546875" style="1" customWidth="1"/>
    <col min="5377" max="5377" width="16.5703125" style="1" customWidth="1"/>
    <col min="5378" max="5378" width="16.85546875" style="1" customWidth="1"/>
    <col min="5379" max="5379" width="16.140625" style="1" customWidth="1"/>
    <col min="5380" max="5380" width="16.42578125" style="1" customWidth="1"/>
    <col min="5381" max="5381" width="13.85546875" style="1" customWidth="1"/>
    <col min="5382" max="5384" width="13.7109375" style="1" customWidth="1"/>
    <col min="5385" max="5629" width="9.140625" style="1"/>
    <col min="5630" max="5630" width="34.7109375" style="1" customWidth="1"/>
    <col min="5631" max="5631" width="18.28515625" style="1" customWidth="1"/>
    <col min="5632" max="5632" width="17.85546875" style="1" customWidth="1"/>
    <col min="5633" max="5633" width="16.5703125" style="1" customWidth="1"/>
    <col min="5634" max="5634" width="16.85546875" style="1" customWidth="1"/>
    <col min="5635" max="5635" width="16.140625" style="1" customWidth="1"/>
    <col min="5636" max="5636" width="16.42578125" style="1" customWidth="1"/>
    <col min="5637" max="5637" width="13.85546875" style="1" customWidth="1"/>
    <col min="5638" max="5640" width="13.7109375" style="1" customWidth="1"/>
    <col min="5641" max="5885" width="9.140625" style="1"/>
    <col min="5886" max="5886" width="34.7109375" style="1" customWidth="1"/>
    <col min="5887" max="5887" width="18.28515625" style="1" customWidth="1"/>
    <col min="5888" max="5888" width="17.85546875" style="1" customWidth="1"/>
    <col min="5889" max="5889" width="16.5703125" style="1" customWidth="1"/>
    <col min="5890" max="5890" width="16.85546875" style="1" customWidth="1"/>
    <col min="5891" max="5891" width="16.140625" style="1" customWidth="1"/>
    <col min="5892" max="5892" width="16.42578125" style="1" customWidth="1"/>
    <col min="5893" max="5893" width="13.85546875" style="1" customWidth="1"/>
    <col min="5894" max="5896" width="13.7109375" style="1" customWidth="1"/>
    <col min="5897" max="6141" width="9.140625" style="1"/>
    <col min="6142" max="6142" width="34.7109375" style="1" customWidth="1"/>
    <col min="6143" max="6143" width="18.28515625" style="1" customWidth="1"/>
    <col min="6144" max="6144" width="17.85546875" style="1" customWidth="1"/>
    <col min="6145" max="6145" width="16.5703125" style="1" customWidth="1"/>
    <col min="6146" max="6146" width="16.85546875" style="1" customWidth="1"/>
    <col min="6147" max="6147" width="16.140625" style="1" customWidth="1"/>
    <col min="6148" max="6148" width="16.42578125" style="1" customWidth="1"/>
    <col min="6149" max="6149" width="13.85546875" style="1" customWidth="1"/>
    <col min="6150" max="6152" width="13.7109375" style="1" customWidth="1"/>
    <col min="6153" max="6397" width="9.140625" style="1"/>
    <col min="6398" max="6398" width="34.7109375" style="1" customWidth="1"/>
    <col min="6399" max="6399" width="18.28515625" style="1" customWidth="1"/>
    <col min="6400" max="6400" width="17.85546875" style="1" customWidth="1"/>
    <col min="6401" max="6401" width="16.5703125" style="1" customWidth="1"/>
    <col min="6402" max="6402" width="16.85546875" style="1" customWidth="1"/>
    <col min="6403" max="6403" width="16.140625" style="1" customWidth="1"/>
    <col min="6404" max="6404" width="16.42578125" style="1" customWidth="1"/>
    <col min="6405" max="6405" width="13.85546875" style="1" customWidth="1"/>
    <col min="6406" max="6408" width="13.7109375" style="1" customWidth="1"/>
    <col min="6409" max="6653" width="9.140625" style="1"/>
    <col min="6654" max="6654" width="34.7109375" style="1" customWidth="1"/>
    <col min="6655" max="6655" width="18.28515625" style="1" customWidth="1"/>
    <col min="6656" max="6656" width="17.85546875" style="1" customWidth="1"/>
    <col min="6657" max="6657" width="16.5703125" style="1" customWidth="1"/>
    <col min="6658" max="6658" width="16.85546875" style="1" customWidth="1"/>
    <col min="6659" max="6659" width="16.140625" style="1" customWidth="1"/>
    <col min="6660" max="6660" width="16.42578125" style="1" customWidth="1"/>
    <col min="6661" max="6661" width="13.85546875" style="1" customWidth="1"/>
    <col min="6662" max="6664" width="13.7109375" style="1" customWidth="1"/>
    <col min="6665" max="6909" width="9.140625" style="1"/>
    <col min="6910" max="6910" width="34.7109375" style="1" customWidth="1"/>
    <col min="6911" max="6911" width="18.28515625" style="1" customWidth="1"/>
    <col min="6912" max="6912" width="17.85546875" style="1" customWidth="1"/>
    <col min="6913" max="6913" width="16.5703125" style="1" customWidth="1"/>
    <col min="6914" max="6914" width="16.85546875" style="1" customWidth="1"/>
    <col min="6915" max="6915" width="16.140625" style="1" customWidth="1"/>
    <col min="6916" max="6916" width="16.42578125" style="1" customWidth="1"/>
    <col min="6917" max="6917" width="13.85546875" style="1" customWidth="1"/>
    <col min="6918" max="6920" width="13.7109375" style="1" customWidth="1"/>
    <col min="6921" max="7165" width="9.140625" style="1"/>
    <col min="7166" max="7166" width="34.7109375" style="1" customWidth="1"/>
    <col min="7167" max="7167" width="18.28515625" style="1" customWidth="1"/>
    <col min="7168" max="7168" width="17.85546875" style="1" customWidth="1"/>
    <col min="7169" max="7169" width="16.5703125" style="1" customWidth="1"/>
    <col min="7170" max="7170" width="16.85546875" style="1" customWidth="1"/>
    <col min="7171" max="7171" width="16.140625" style="1" customWidth="1"/>
    <col min="7172" max="7172" width="16.42578125" style="1" customWidth="1"/>
    <col min="7173" max="7173" width="13.85546875" style="1" customWidth="1"/>
    <col min="7174" max="7176" width="13.7109375" style="1" customWidth="1"/>
    <col min="7177" max="7421" width="9.140625" style="1"/>
    <col min="7422" max="7422" width="34.7109375" style="1" customWidth="1"/>
    <col min="7423" max="7423" width="18.28515625" style="1" customWidth="1"/>
    <col min="7424" max="7424" width="17.85546875" style="1" customWidth="1"/>
    <col min="7425" max="7425" width="16.5703125" style="1" customWidth="1"/>
    <col min="7426" max="7426" width="16.85546875" style="1" customWidth="1"/>
    <col min="7427" max="7427" width="16.140625" style="1" customWidth="1"/>
    <col min="7428" max="7428" width="16.42578125" style="1" customWidth="1"/>
    <col min="7429" max="7429" width="13.85546875" style="1" customWidth="1"/>
    <col min="7430" max="7432" width="13.7109375" style="1" customWidth="1"/>
    <col min="7433" max="7677" width="9.140625" style="1"/>
    <col min="7678" max="7678" width="34.7109375" style="1" customWidth="1"/>
    <col min="7679" max="7679" width="18.28515625" style="1" customWidth="1"/>
    <col min="7680" max="7680" width="17.85546875" style="1" customWidth="1"/>
    <col min="7681" max="7681" width="16.5703125" style="1" customWidth="1"/>
    <col min="7682" max="7682" width="16.85546875" style="1" customWidth="1"/>
    <col min="7683" max="7683" width="16.140625" style="1" customWidth="1"/>
    <col min="7684" max="7684" width="16.42578125" style="1" customWidth="1"/>
    <col min="7685" max="7685" width="13.85546875" style="1" customWidth="1"/>
    <col min="7686" max="7688" width="13.7109375" style="1" customWidth="1"/>
    <col min="7689" max="7933" width="9.140625" style="1"/>
    <col min="7934" max="7934" width="34.7109375" style="1" customWidth="1"/>
    <col min="7935" max="7935" width="18.28515625" style="1" customWidth="1"/>
    <col min="7936" max="7936" width="17.85546875" style="1" customWidth="1"/>
    <col min="7937" max="7937" width="16.5703125" style="1" customWidth="1"/>
    <col min="7938" max="7938" width="16.85546875" style="1" customWidth="1"/>
    <col min="7939" max="7939" width="16.140625" style="1" customWidth="1"/>
    <col min="7940" max="7940" width="16.42578125" style="1" customWidth="1"/>
    <col min="7941" max="7941" width="13.85546875" style="1" customWidth="1"/>
    <col min="7942" max="7944" width="13.7109375" style="1" customWidth="1"/>
    <col min="7945" max="8189" width="9.140625" style="1"/>
    <col min="8190" max="8190" width="34.7109375" style="1" customWidth="1"/>
    <col min="8191" max="8191" width="18.28515625" style="1" customWidth="1"/>
    <col min="8192" max="8192" width="17.85546875" style="1" customWidth="1"/>
    <col min="8193" max="8193" width="16.5703125" style="1" customWidth="1"/>
    <col min="8194" max="8194" width="16.85546875" style="1" customWidth="1"/>
    <col min="8195" max="8195" width="16.140625" style="1" customWidth="1"/>
    <col min="8196" max="8196" width="16.42578125" style="1" customWidth="1"/>
    <col min="8197" max="8197" width="13.85546875" style="1" customWidth="1"/>
    <col min="8198" max="8200" width="13.7109375" style="1" customWidth="1"/>
    <col min="8201" max="8445" width="9.140625" style="1"/>
    <col min="8446" max="8446" width="34.7109375" style="1" customWidth="1"/>
    <col min="8447" max="8447" width="18.28515625" style="1" customWidth="1"/>
    <col min="8448" max="8448" width="17.85546875" style="1" customWidth="1"/>
    <col min="8449" max="8449" width="16.5703125" style="1" customWidth="1"/>
    <col min="8450" max="8450" width="16.85546875" style="1" customWidth="1"/>
    <col min="8451" max="8451" width="16.140625" style="1" customWidth="1"/>
    <col min="8452" max="8452" width="16.42578125" style="1" customWidth="1"/>
    <col min="8453" max="8453" width="13.85546875" style="1" customWidth="1"/>
    <col min="8454" max="8456" width="13.7109375" style="1" customWidth="1"/>
    <col min="8457" max="8701" width="9.140625" style="1"/>
    <col min="8702" max="8702" width="34.7109375" style="1" customWidth="1"/>
    <col min="8703" max="8703" width="18.28515625" style="1" customWidth="1"/>
    <col min="8704" max="8704" width="17.85546875" style="1" customWidth="1"/>
    <col min="8705" max="8705" width="16.5703125" style="1" customWidth="1"/>
    <col min="8706" max="8706" width="16.85546875" style="1" customWidth="1"/>
    <col min="8707" max="8707" width="16.140625" style="1" customWidth="1"/>
    <col min="8708" max="8708" width="16.42578125" style="1" customWidth="1"/>
    <col min="8709" max="8709" width="13.85546875" style="1" customWidth="1"/>
    <col min="8710" max="8712" width="13.7109375" style="1" customWidth="1"/>
    <col min="8713" max="8957" width="9.140625" style="1"/>
    <col min="8958" max="8958" width="34.7109375" style="1" customWidth="1"/>
    <col min="8959" max="8959" width="18.28515625" style="1" customWidth="1"/>
    <col min="8960" max="8960" width="17.85546875" style="1" customWidth="1"/>
    <col min="8961" max="8961" width="16.5703125" style="1" customWidth="1"/>
    <col min="8962" max="8962" width="16.85546875" style="1" customWidth="1"/>
    <col min="8963" max="8963" width="16.140625" style="1" customWidth="1"/>
    <col min="8964" max="8964" width="16.42578125" style="1" customWidth="1"/>
    <col min="8965" max="8965" width="13.85546875" style="1" customWidth="1"/>
    <col min="8966" max="8968" width="13.7109375" style="1" customWidth="1"/>
    <col min="8969" max="9213" width="9.140625" style="1"/>
    <col min="9214" max="9214" width="34.7109375" style="1" customWidth="1"/>
    <col min="9215" max="9215" width="18.28515625" style="1" customWidth="1"/>
    <col min="9216" max="9216" width="17.85546875" style="1" customWidth="1"/>
    <col min="9217" max="9217" width="16.5703125" style="1" customWidth="1"/>
    <col min="9218" max="9218" width="16.85546875" style="1" customWidth="1"/>
    <col min="9219" max="9219" width="16.140625" style="1" customWidth="1"/>
    <col min="9220" max="9220" width="16.42578125" style="1" customWidth="1"/>
    <col min="9221" max="9221" width="13.85546875" style="1" customWidth="1"/>
    <col min="9222" max="9224" width="13.7109375" style="1" customWidth="1"/>
    <col min="9225" max="9469" width="9.140625" style="1"/>
    <col min="9470" max="9470" width="34.7109375" style="1" customWidth="1"/>
    <col min="9471" max="9471" width="18.28515625" style="1" customWidth="1"/>
    <col min="9472" max="9472" width="17.85546875" style="1" customWidth="1"/>
    <col min="9473" max="9473" width="16.5703125" style="1" customWidth="1"/>
    <col min="9474" max="9474" width="16.85546875" style="1" customWidth="1"/>
    <col min="9475" max="9475" width="16.140625" style="1" customWidth="1"/>
    <col min="9476" max="9476" width="16.42578125" style="1" customWidth="1"/>
    <col min="9477" max="9477" width="13.85546875" style="1" customWidth="1"/>
    <col min="9478" max="9480" width="13.7109375" style="1" customWidth="1"/>
    <col min="9481" max="9725" width="9.140625" style="1"/>
    <col min="9726" max="9726" width="34.7109375" style="1" customWidth="1"/>
    <col min="9727" max="9727" width="18.28515625" style="1" customWidth="1"/>
    <col min="9728" max="9728" width="17.85546875" style="1" customWidth="1"/>
    <col min="9729" max="9729" width="16.5703125" style="1" customWidth="1"/>
    <col min="9730" max="9730" width="16.85546875" style="1" customWidth="1"/>
    <col min="9731" max="9731" width="16.140625" style="1" customWidth="1"/>
    <col min="9732" max="9732" width="16.42578125" style="1" customWidth="1"/>
    <col min="9733" max="9733" width="13.85546875" style="1" customWidth="1"/>
    <col min="9734" max="9736" width="13.7109375" style="1" customWidth="1"/>
    <col min="9737" max="9981" width="9.140625" style="1"/>
    <col min="9982" max="9982" width="34.7109375" style="1" customWidth="1"/>
    <col min="9983" max="9983" width="18.28515625" style="1" customWidth="1"/>
    <col min="9984" max="9984" width="17.85546875" style="1" customWidth="1"/>
    <col min="9985" max="9985" width="16.5703125" style="1" customWidth="1"/>
    <col min="9986" max="9986" width="16.85546875" style="1" customWidth="1"/>
    <col min="9987" max="9987" width="16.140625" style="1" customWidth="1"/>
    <col min="9988" max="9988" width="16.42578125" style="1" customWidth="1"/>
    <col min="9989" max="9989" width="13.85546875" style="1" customWidth="1"/>
    <col min="9990" max="9992" width="13.7109375" style="1" customWidth="1"/>
    <col min="9993" max="10237" width="9.140625" style="1"/>
    <col min="10238" max="10238" width="34.7109375" style="1" customWidth="1"/>
    <col min="10239" max="10239" width="18.28515625" style="1" customWidth="1"/>
    <col min="10240" max="10240" width="17.85546875" style="1" customWidth="1"/>
    <col min="10241" max="10241" width="16.5703125" style="1" customWidth="1"/>
    <col min="10242" max="10242" width="16.85546875" style="1" customWidth="1"/>
    <col min="10243" max="10243" width="16.140625" style="1" customWidth="1"/>
    <col min="10244" max="10244" width="16.42578125" style="1" customWidth="1"/>
    <col min="10245" max="10245" width="13.85546875" style="1" customWidth="1"/>
    <col min="10246" max="10248" width="13.7109375" style="1" customWidth="1"/>
    <col min="10249" max="10493" width="9.140625" style="1"/>
    <col min="10494" max="10494" width="34.7109375" style="1" customWidth="1"/>
    <col min="10495" max="10495" width="18.28515625" style="1" customWidth="1"/>
    <col min="10496" max="10496" width="17.85546875" style="1" customWidth="1"/>
    <col min="10497" max="10497" width="16.5703125" style="1" customWidth="1"/>
    <col min="10498" max="10498" width="16.85546875" style="1" customWidth="1"/>
    <col min="10499" max="10499" width="16.140625" style="1" customWidth="1"/>
    <col min="10500" max="10500" width="16.42578125" style="1" customWidth="1"/>
    <col min="10501" max="10501" width="13.85546875" style="1" customWidth="1"/>
    <col min="10502" max="10504" width="13.7109375" style="1" customWidth="1"/>
    <col min="10505" max="10749" width="9.140625" style="1"/>
    <col min="10750" max="10750" width="34.7109375" style="1" customWidth="1"/>
    <col min="10751" max="10751" width="18.28515625" style="1" customWidth="1"/>
    <col min="10752" max="10752" width="17.85546875" style="1" customWidth="1"/>
    <col min="10753" max="10753" width="16.5703125" style="1" customWidth="1"/>
    <col min="10754" max="10754" width="16.85546875" style="1" customWidth="1"/>
    <col min="10755" max="10755" width="16.140625" style="1" customWidth="1"/>
    <col min="10756" max="10756" width="16.42578125" style="1" customWidth="1"/>
    <col min="10757" max="10757" width="13.85546875" style="1" customWidth="1"/>
    <col min="10758" max="10760" width="13.7109375" style="1" customWidth="1"/>
    <col min="10761" max="11005" width="9.140625" style="1"/>
    <col min="11006" max="11006" width="34.7109375" style="1" customWidth="1"/>
    <col min="11007" max="11007" width="18.28515625" style="1" customWidth="1"/>
    <col min="11008" max="11008" width="17.85546875" style="1" customWidth="1"/>
    <col min="11009" max="11009" width="16.5703125" style="1" customWidth="1"/>
    <col min="11010" max="11010" width="16.85546875" style="1" customWidth="1"/>
    <col min="11011" max="11011" width="16.140625" style="1" customWidth="1"/>
    <col min="11012" max="11012" width="16.42578125" style="1" customWidth="1"/>
    <col min="11013" max="11013" width="13.85546875" style="1" customWidth="1"/>
    <col min="11014" max="11016" width="13.7109375" style="1" customWidth="1"/>
    <col min="11017" max="11261" width="9.140625" style="1"/>
    <col min="11262" max="11262" width="34.7109375" style="1" customWidth="1"/>
    <col min="11263" max="11263" width="18.28515625" style="1" customWidth="1"/>
    <col min="11264" max="11264" width="17.85546875" style="1" customWidth="1"/>
    <col min="11265" max="11265" width="16.5703125" style="1" customWidth="1"/>
    <col min="11266" max="11266" width="16.85546875" style="1" customWidth="1"/>
    <col min="11267" max="11267" width="16.140625" style="1" customWidth="1"/>
    <col min="11268" max="11268" width="16.42578125" style="1" customWidth="1"/>
    <col min="11269" max="11269" width="13.85546875" style="1" customWidth="1"/>
    <col min="11270" max="11272" width="13.7109375" style="1" customWidth="1"/>
    <col min="11273" max="11517" width="9.140625" style="1"/>
    <col min="11518" max="11518" width="34.7109375" style="1" customWidth="1"/>
    <col min="11519" max="11519" width="18.28515625" style="1" customWidth="1"/>
    <col min="11520" max="11520" width="17.85546875" style="1" customWidth="1"/>
    <col min="11521" max="11521" width="16.5703125" style="1" customWidth="1"/>
    <col min="11522" max="11522" width="16.85546875" style="1" customWidth="1"/>
    <col min="11523" max="11523" width="16.140625" style="1" customWidth="1"/>
    <col min="11524" max="11524" width="16.42578125" style="1" customWidth="1"/>
    <col min="11525" max="11525" width="13.85546875" style="1" customWidth="1"/>
    <col min="11526" max="11528" width="13.7109375" style="1" customWidth="1"/>
    <col min="11529" max="11773" width="9.140625" style="1"/>
    <col min="11774" max="11774" width="34.7109375" style="1" customWidth="1"/>
    <col min="11775" max="11775" width="18.28515625" style="1" customWidth="1"/>
    <col min="11776" max="11776" width="17.85546875" style="1" customWidth="1"/>
    <col min="11777" max="11777" width="16.5703125" style="1" customWidth="1"/>
    <col min="11778" max="11778" width="16.85546875" style="1" customWidth="1"/>
    <col min="11779" max="11779" width="16.140625" style="1" customWidth="1"/>
    <col min="11780" max="11780" width="16.42578125" style="1" customWidth="1"/>
    <col min="11781" max="11781" width="13.85546875" style="1" customWidth="1"/>
    <col min="11782" max="11784" width="13.7109375" style="1" customWidth="1"/>
    <col min="11785" max="12029" width="9.140625" style="1"/>
    <col min="12030" max="12030" width="34.7109375" style="1" customWidth="1"/>
    <col min="12031" max="12031" width="18.28515625" style="1" customWidth="1"/>
    <col min="12032" max="12032" width="17.85546875" style="1" customWidth="1"/>
    <col min="12033" max="12033" width="16.5703125" style="1" customWidth="1"/>
    <col min="12034" max="12034" width="16.85546875" style="1" customWidth="1"/>
    <col min="12035" max="12035" width="16.140625" style="1" customWidth="1"/>
    <col min="12036" max="12036" width="16.42578125" style="1" customWidth="1"/>
    <col min="12037" max="12037" width="13.85546875" style="1" customWidth="1"/>
    <col min="12038" max="12040" width="13.7109375" style="1" customWidth="1"/>
    <col min="12041" max="12285" width="9.140625" style="1"/>
    <col min="12286" max="12286" width="34.7109375" style="1" customWidth="1"/>
    <col min="12287" max="12287" width="18.28515625" style="1" customWidth="1"/>
    <col min="12288" max="12288" width="17.85546875" style="1" customWidth="1"/>
    <col min="12289" max="12289" width="16.5703125" style="1" customWidth="1"/>
    <col min="12290" max="12290" width="16.85546875" style="1" customWidth="1"/>
    <col min="12291" max="12291" width="16.140625" style="1" customWidth="1"/>
    <col min="12292" max="12292" width="16.42578125" style="1" customWidth="1"/>
    <col min="12293" max="12293" width="13.85546875" style="1" customWidth="1"/>
    <col min="12294" max="12296" width="13.7109375" style="1" customWidth="1"/>
    <col min="12297" max="12541" width="9.140625" style="1"/>
    <col min="12542" max="12542" width="34.7109375" style="1" customWidth="1"/>
    <col min="12543" max="12543" width="18.28515625" style="1" customWidth="1"/>
    <col min="12544" max="12544" width="17.85546875" style="1" customWidth="1"/>
    <col min="12545" max="12545" width="16.5703125" style="1" customWidth="1"/>
    <col min="12546" max="12546" width="16.85546875" style="1" customWidth="1"/>
    <col min="12547" max="12547" width="16.140625" style="1" customWidth="1"/>
    <col min="12548" max="12548" width="16.42578125" style="1" customWidth="1"/>
    <col min="12549" max="12549" width="13.85546875" style="1" customWidth="1"/>
    <col min="12550" max="12552" width="13.7109375" style="1" customWidth="1"/>
    <col min="12553" max="12797" width="9.140625" style="1"/>
    <col min="12798" max="12798" width="34.7109375" style="1" customWidth="1"/>
    <col min="12799" max="12799" width="18.28515625" style="1" customWidth="1"/>
    <col min="12800" max="12800" width="17.85546875" style="1" customWidth="1"/>
    <col min="12801" max="12801" width="16.5703125" style="1" customWidth="1"/>
    <col min="12802" max="12802" width="16.85546875" style="1" customWidth="1"/>
    <col min="12803" max="12803" width="16.140625" style="1" customWidth="1"/>
    <col min="12804" max="12804" width="16.42578125" style="1" customWidth="1"/>
    <col min="12805" max="12805" width="13.85546875" style="1" customWidth="1"/>
    <col min="12806" max="12808" width="13.7109375" style="1" customWidth="1"/>
    <col min="12809" max="13053" width="9.140625" style="1"/>
    <col min="13054" max="13054" width="34.7109375" style="1" customWidth="1"/>
    <col min="13055" max="13055" width="18.28515625" style="1" customWidth="1"/>
    <col min="13056" max="13056" width="17.85546875" style="1" customWidth="1"/>
    <col min="13057" max="13057" width="16.5703125" style="1" customWidth="1"/>
    <col min="13058" max="13058" width="16.85546875" style="1" customWidth="1"/>
    <col min="13059" max="13059" width="16.140625" style="1" customWidth="1"/>
    <col min="13060" max="13060" width="16.42578125" style="1" customWidth="1"/>
    <col min="13061" max="13061" width="13.85546875" style="1" customWidth="1"/>
    <col min="13062" max="13064" width="13.7109375" style="1" customWidth="1"/>
    <col min="13065" max="13309" width="9.140625" style="1"/>
    <col min="13310" max="13310" width="34.7109375" style="1" customWidth="1"/>
    <col min="13311" max="13311" width="18.28515625" style="1" customWidth="1"/>
    <col min="13312" max="13312" width="17.85546875" style="1" customWidth="1"/>
    <col min="13313" max="13313" width="16.5703125" style="1" customWidth="1"/>
    <col min="13314" max="13314" width="16.85546875" style="1" customWidth="1"/>
    <col min="13315" max="13315" width="16.140625" style="1" customWidth="1"/>
    <col min="13316" max="13316" width="16.42578125" style="1" customWidth="1"/>
    <col min="13317" max="13317" width="13.85546875" style="1" customWidth="1"/>
    <col min="13318" max="13320" width="13.7109375" style="1" customWidth="1"/>
    <col min="13321" max="13565" width="9.140625" style="1"/>
    <col min="13566" max="13566" width="34.7109375" style="1" customWidth="1"/>
    <col min="13567" max="13567" width="18.28515625" style="1" customWidth="1"/>
    <col min="13568" max="13568" width="17.85546875" style="1" customWidth="1"/>
    <col min="13569" max="13569" width="16.5703125" style="1" customWidth="1"/>
    <col min="13570" max="13570" width="16.85546875" style="1" customWidth="1"/>
    <col min="13571" max="13571" width="16.140625" style="1" customWidth="1"/>
    <col min="13572" max="13572" width="16.42578125" style="1" customWidth="1"/>
    <col min="13573" max="13573" width="13.85546875" style="1" customWidth="1"/>
    <col min="13574" max="13576" width="13.7109375" style="1" customWidth="1"/>
    <col min="13577" max="13821" width="9.140625" style="1"/>
    <col min="13822" max="13822" width="34.7109375" style="1" customWidth="1"/>
    <col min="13823" max="13823" width="18.28515625" style="1" customWidth="1"/>
    <col min="13824" max="13824" width="17.85546875" style="1" customWidth="1"/>
    <col min="13825" max="13825" width="16.5703125" style="1" customWidth="1"/>
    <col min="13826" max="13826" width="16.85546875" style="1" customWidth="1"/>
    <col min="13827" max="13827" width="16.140625" style="1" customWidth="1"/>
    <col min="13828" max="13828" width="16.42578125" style="1" customWidth="1"/>
    <col min="13829" max="13829" width="13.85546875" style="1" customWidth="1"/>
    <col min="13830" max="13832" width="13.7109375" style="1" customWidth="1"/>
    <col min="13833" max="14077" width="9.140625" style="1"/>
    <col min="14078" max="14078" width="34.7109375" style="1" customWidth="1"/>
    <col min="14079" max="14079" width="18.28515625" style="1" customWidth="1"/>
    <col min="14080" max="14080" width="17.85546875" style="1" customWidth="1"/>
    <col min="14081" max="14081" width="16.5703125" style="1" customWidth="1"/>
    <col min="14082" max="14082" width="16.85546875" style="1" customWidth="1"/>
    <col min="14083" max="14083" width="16.140625" style="1" customWidth="1"/>
    <col min="14084" max="14084" width="16.42578125" style="1" customWidth="1"/>
    <col min="14085" max="14085" width="13.85546875" style="1" customWidth="1"/>
    <col min="14086" max="14088" width="13.7109375" style="1" customWidth="1"/>
    <col min="14089" max="14333" width="9.140625" style="1"/>
    <col min="14334" max="14334" width="34.7109375" style="1" customWidth="1"/>
    <col min="14335" max="14335" width="18.28515625" style="1" customWidth="1"/>
    <col min="14336" max="14336" width="17.85546875" style="1" customWidth="1"/>
    <col min="14337" max="14337" width="16.5703125" style="1" customWidth="1"/>
    <col min="14338" max="14338" width="16.85546875" style="1" customWidth="1"/>
    <col min="14339" max="14339" width="16.140625" style="1" customWidth="1"/>
    <col min="14340" max="14340" width="16.42578125" style="1" customWidth="1"/>
    <col min="14341" max="14341" width="13.85546875" style="1" customWidth="1"/>
    <col min="14342" max="14344" width="13.7109375" style="1" customWidth="1"/>
    <col min="14345" max="14589" width="9.140625" style="1"/>
    <col min="14590" max="14590" width="34.7109375" style="1" customWidth="1"/>
    <col min="14591" max="14591" width="18.28515625" style="1" customWidth="1"/>
    <col min="14592" max="14592" width="17.85546875" style="1" customWidth="1"/>
    <col min="14593" max="14593" width="16.5703125" style="1" customWidth="1"/>
    <col min="14594" max="14594" width="16.85546875" style="1" customWidth="1"/>
    <col min="14595" max="14595" width="16.140625" style="1" customWidth="1"/>
    <col min="14596" max="14596" width="16.42578125" style="1" customWidth="1"/>
    <col min="14597" max="14597" width="13.85546875" style="1" customWidth="1"/>
    <col min="14598" max="14600" width="13.7109375" style="1" customWidth="1"/>
    <col min="14601" max="14845" width="9.140625" style="1"/>
    <col min="14846" max="14846" width="34.7109375" style="1" customWidth="1"/>
    <col min="14847" max="14847" width="18.28515625" style="1" customWidth="1"/>
    <col min="14848" max="14848" width="17.85546875" style="1" customWidth="1"/>
    <col min="14849" max="14849" width="16.5703125" style="1" customWidth="1"/>
    <col min="14850" max="14850" width="16.85546875" style="1" customWidth="1"/>
    <col min="14851" max="14851" width="16.140625" style="1" customWidth="1"/>
    <col min="14852" max="14852" width="16.42578125" style="1" customWidth="1"/>
    <col min="14853" max="14853" width="13.85546875" style="1" customWidth="1"/>
    <col min="14854" max="14856" width="13.7109375" style="1" customWidth="1"/>
    <col min="14857" max="15101" width="9.140625" style="1"/>
    <col min="15102" max="15102" width="34.7109375" style="1" customWidth="1"/>
    <col min="15103" max="15103" width="18.28515625" style="1" customWidth="1"/>
    <col min="15104" max="15104" width="17.85546875" style="1" customWidth="1"/>
    <col min="15105" max="15105" width="16.5703125" style="1" customWidth="1"/>
    <col min="15106" max="15106" width="16.85546875" style="1" customWidth="1"/>
    <col min="15107" max="15107" width="16.140625" style="1" customWidth="1"/>
    <col min="15108" max="15108" width="16.42578125" style="1" customWidth="1"/>
    <col min="15109" max="15109" width="13.85546875" style="1" customWidth="1"/>
    <col min="15110" max="15112" width="13.7109375" style="1" customWidth="1"/>
    <col min="15113" max="15357" width="9.140625" style="1"/>
    <col min="15358" max="15358" width="34.7109375" style="1" customWidth="1"/>
    <col min="15359" max="15359" width="18.28515625" style="1" customWidth="1"/>
    <col min="15360" max="15360" width="17.85546875" style="1" customWidth="1"/>
    <col min="15361" max="15361" width="16.5703125" style="1" customWidth="1"/>
    <col min="15362" max="15362" width="16.85546875" style="1" customWidth="1"/>
    <col min="15363" max="15363" width="16.140625" style="1" customWidth="1"/>
    <col min="15364" max="15364" width="16.42578125" style="1" customWidth="1"/>
    <col min="15365" max="15365" width="13.85546875" style="1" customWidth="1"/>
    <col min="15366" max="15368" width="13.7109375" style="1" customWidth="1"/>
    <col min="15369" max="15613" width="9.140625" style="1"/>
    <col min="15614" max="15614" width="34.7109375" style="1" customWidth="1"/>
    <col min="15615" max="15615" width="18.28515625" style="1" customWidth="1"/>
    <col min="15616" max="15616" width="17.85546875" style="1" customWidth="1"/>
    <col min="15617" max="15617" width="16.5703125" style="1" customWidth="1"/>
    <col min="15618" max="15618" width="16.85546875" style="1" customWidth="1"/>
    <col min="15619" max="15619" width="16.140625" style="1" customWidth="1"/>
    <col min="15620" max="15620" width="16.42578125" style="1" customWidth="1"/>
    <col min="15621" max="15621" width="13.85546875" style="1" customWidth="1"/>
    <col min="15622" max="15624" width="13.7109375" style="1" customWidth="1"/>
    <col min="15625" max="15869" width="9.140625" style="1"/>
    <col min="15870" max="15870" width="34.7109375" style="1" customWidth="1"/>
    <col min="15871" max="15871" width="18.28515625" style="1" customWidth="1"/>
    <col min="15872" max="15872" width="17.85546875" style="1" customWidth="1"/>
    <col min="15873" max="15873" width="16.5703125" style="1" customWidth="1"/>
    <col min="15874" max="15874" width="16.85546875" style="1" customWidth="1"/>
    <col min="15875" max="15875" width="16.140625" style="1" customWidth="1"/>
    <col min="15876" max="15876" width="16.42578125" style="1" customWidth="1"/>
    <col min="15877" max="15877" width="13.85546875" style="1" customWidth="1"/>
    <col min="15878" max="15880" width="13.7109375" style="1" customWidth="1"/>
    <col min="15881" max="16125" width="9.140625" style="1"/>
    <col min="16126" max="16126" width="34.7109375" style="1" customWidth="1"/>
    <col min="16127" max="16127" width="18.28515625" style="1" customWidth="1"/>
    <col min="16128" max="16128" width="17.85546875" style="1" customWidth="1"/>
    <col min="16129" max="16129" width="16.5703125" style="1" customWidth="1"/>
    <col min="16130" max="16130" width="16.85546875" style="1" customWidth="1"/>
    <col min="16131" max="16131" width="16.140625" style="1" customWidth="1"/>
    <col min="16132" max="16132" width="16.42578125" style="1" customWidth="1"/>
    <col min="16133" max="16133" width="13.85546875" style="1" customWidth="1"/>
    <col min="16134" max="16136" width="13.7109375" style="1" customWidth="1"/>
    <col min="16137" max="16384" width="9.140625" style="1"/>
  </cols>
  <sheetData>
    <row r="1" spans="1:8" x14ac:dyDescent="0.25">
      <c r="A1" s="28" t="s">
        <v>5</v>
      </c>
      <c r="B1" s="28"/>
      <c r="C1" s="28"/>
      <c r="D1" s="28"/>
      <c r="E1" s="28"/>
      <c r="F1" s="28"/>
      <c r="G1" s="28"/>
      <c r="H1" s="29"/>
    </row>
    <row r="2" spans="1:8" ht="62.25" customHeight="1" x14ac:dyDescent="0.25">
      <c r="A2" s="28"/>
      <c r="B2" s="28"/>
      <c r="C2" s="28"/>
      <c r="D2" s="28"/>
      <c r="E2" s="28"/>
      <c r="F2" s="28"/>
      <c r="G2" s="28"/>
      <c r="H2" s="29"/>
    </row>
    <row r="3" spans="1:8" ht="48" customHeight="1" x14ac:dyDescent="0.25">
      <c r="A3" s="28" t="s">
        <v>37</v>
      </c>
      <c r="B3" s="28"/>
      <c r="C3" s="28"/>
      <c r="D3" s="28"/>
      <c r="E3" s="28"/>
      <c r="F3" s="28"/>
      <c r="G3" s="28"/>
      <c r="H3" s="29"/>
    </row>
    <row r="4" spans="1:8" ht="45.75" customHeight="1" x14ac:dyDescent="0.25">
      <c r="A4" s="2"/>
      <c r="B4" s="3"/>
      <c r="C4" s="4"/>
      <c r="D4" s="5"/>
      <c r="E4" s="3"/>
      <c r="F4" s="3"/>
      <c r="G4" s="3"/>
      <c r="H4" s="27"/>
    </row>
    <row r="5" spans="1:8" s="6" customFormat="1" ht="163.5" customHeight="1" x14ac:dyDescent="0.25">
      <c r="A5" s="22" t="s">
        <v>6</v>
      </c>
      <c r="B5" s="22" t="s">
        <v>32</v>
      </c>
      <c r="C5" s="22" t="s">
        <v>33</v>
      </c>
      <c r="D5" s="22" t="s">
        <v>38</v>
      </c>
      <c r="E5" s="22" t="s">
        <v>39</v>
      </c>
      <c r="F5" s="22" t="s">
        <v>40</v>
      </c>
      <c r="G5" s="22" t="s">
        <v>41</v>
      </c>
      <c r="H5" s="22" t="s">
        <v>34</v>
      </c>
    </row>
    <row r="6" spans="1:8" s="7" customFormat="1" ht="42.75" customHeight="1" x14ac:dyDescent="0.25">
      <c r="A6" s="15">
        <v>1</v>
      </c>
      <c r="B6" s="15">
        <v>2</v>
      </c>
      <c r="C6" s="15">
        <v>3</v>
      </c>
      <c r="D6" s="15">
        <v>6</v>
      </c>
      <c r="E6" s="15">
        <v>7</v>
      </c>
      <c r="F6" s="15">
        <v>8</v>
      </c>
      <c r="G6" s="15">
        <v>9</v>
      </c>
      <c r="H6" s="15">
        <v>11</v>
      </c>
    </row>
    <row r="7" spans="1:8" ht="110.1" customHeight="1" x14ac:dyDescent="0.25">
      <c r="A7" s="16" t="s">
        <v>0</v>
      </c>
      <c r="B7" s="17">
        <f>B8+B9+B11+B12+B13+B15+B16+B17+B14</f>
        <v>2025624.2</v>
      </c>
      <c r="C7" s="17">
        <f>C8+C9+C11+C12+C13+C15+C16+C17+C14</f>
        <v>2050624.2</v>
      </c>
      <c r="D7" s="17">
        <f>D8+D9+D10+D11+D12+D13+D15+D16+D17+D14</f>
        <v>2045544.2000000002</v>
      </c>
      <c r="E7" s="17">
        <f>D7-B7</f>
        <v>19920.000000000233</v>
      </c>
      <c r="F7" s="17">
        <f>D7-C7</f>
        <v>-5079.9999999997672</v>
      </c>
      <c r="G7" s="17">
        <f>D7/B7*100</f>
        <v>100.98340057351211</v>
      </c>
      <c r="H7" s="18">
        <f>D7/C7*100</f>
        <v>99.752270552546889</v>
      </c>
    </row>
    <row r="8" spans="1:8" ht="110.1" customHeight="1" x14ac:dyDescent="0.25">
      <c r="A8" s="19" t="s">
        <v>7</v>
      </c>
      <c r="B8" s="20">
        <v>1554416.6</v>
      </c>
      <c r="C8" s="20">
        <v>1579416.6</v>
      </c>
      <c r="D8" s="20">
        <v>1571226.5</v>
      </c>
      <c r="E8" s="17">
        <f t="shared" ref="E8:E37" si="0">D8-B8</f>
        <v>16809.899999999907</v>
      </c>
      <c r="F8" s="17">
        <f t="shared" ref="F8:F37" si="1">D8-C8</f>
        <v>-8190.1000000000931</v>
      </c>
      <c r="G8" s="17">
        <f t="shared" ref="G8:G37" si="2">D8/B8*100</f>
        <v>101.08142823487603</v>
      </c>
      <c r="H8" s="21">
        <f>D8/C8*100</f>
        <v>99.481447770018377</v>
      </c>
    </row>
    <row r="9" spans="1:8" ht="110.1" customHeight="1" x14ac:dyDescent="0.25">
      <c r="A9" s="19" t="s">
        <v>8</v>
      </c>
      <c r="B9" s="20">
        <v>66114</v>
      </c>
      <c r="C9" s="20">
        <v>66114</v>
      </c>
      <c r="D9" s="20">
        <v>65271.1</v>
      </c>
      <c r="E9" s="17">
        <f t="shared" si="0"/>
        <v>-842.90000000000146</v>
      </c>
      <c r="F9" s="17">
        <f t="shared" si="1"/>
        <v>-842.90000000000146</v>
      </c>
      <c r="G9" s="17">
        <f t="shared" si="2"/>
        <v>98.725080920833705</v>
      </c>
      <c r="H9" s="21">
        <f>D9/C9*100</f>
        <v>98.725080920833705</v>
      </c>
    </row>
    <row r="10" spans="1:8" ht="110.1" customHeight="1" x14ac:dyDescent="0.25">
      <c r="A10" s="19" t="s">
        <v>36</v>
      </c>
      <c r="B10" s="20"/>
      <c r="C10" s="20"/>
      <c r="D10" s="20">
        <v>14107</v>
      </c>
      <c r="E10" s="17">
        <f t="shared" si="0"/>
        <v>14107</v>
      </c>
      <c r="F10" s="17">
        <f t="shared" si="1"/>
        <v>14107</v>
      </c>
      <c r="G10" s="17"/>
      <c r="H10" s="21"/>
    </row>
    <row r="11" spans="1:8" ht="110.1" customHeight="1" x14ac:dyDescent="0.25">
      <c r="A11" s="19" t="s">
        <v>1</v>
      </c>
      <c r="B11" s="20">
        <v>128119.7</v>
      </c>
      <c r="C11" s="20">
        <v>128119.7</v>
      </c>
      <c r="D11" s="20">
        <v>131521.1</v>
      </c>
      <c r="E11" s="17">
        <f t="shared" si="0"/>
        <v>3401.4000000000087</v>
      </c>
      <c r="F11" s="17">
        <f t="shared" si="1"/>
        <v>3401.4000000000087</v>
      </c>
      <c r="G11" s="17">
        <f t="shared" si="2"/>
        <v>102.65486104010546</v>
      </c>
      <c r="H11" s="21">
        <f>D11/C11*100</f>
        <v>102.65486104010546</v>
      </c>
    </row>
    <row r="12" spans="1:8" ht="110.1" customHeight="1" x14ac:dyDescent="0.25">
      <c r="A12" s="19" t="s">
        <v>9</v>
      </c>
      <c r="B12" s="20"/>
      <c r="C12" s="20"/>
      <c r="D12" s="20">
        <v>75.099999999999994</v>
      </c>
      <c r="E12" s="17">
        <f t="shared" si="0"/>
        <v>75.099999999999994</v>
      </c>
      <c r="F12" s="17">
        <f t="shared" si="1"/>
        <v>75.099999999999994</v>
      </c>
      <c r="G12" s="17"/>
      <c r="H12" s="21"/>
    </row>
    <row r="13" spans="1:8" ht="110.1" customHeight="1" x14ac:dyDescent="0.25">
      <c r="A13" s="19" t="s">
        <v>10</v>
      </c>
      <c r="B13" s="20">
        <v>3055</v>
      </c>
      <c r="C13" s="20">
        <v>3055</v>
      </c>
      <c r="D13" s="20">
        <v>3398.4</v>
      </c>
      <c r="E13" s="17">
        <f t="shared" si="0"/>
        <v>343.40000000000009</v>
      </c>
      <c r="F13" s="17">
        <f t="shared" si="1"/>
        <v>343.40000000000009</v>
      </c>
      <c r="G13" s="17">
        <f t="shared" si="2"/>
        <v>111.24058919803601</v>
      </c>
      <c r="H13" s="21">
        <f>D13/C13*100</f>
        <v>111.24058919803601</v>
      </c>
    </row>
    <row r="14" spans="1:8" ht="110.1" customHeight="1" x14ac:dyDescent="0.25">
      <c r="A14" s="19" t="s">
        <v>11</v>
      </c>
      <c r="B14" s="20">
        <v>42400.7</v>
      </c>
      <c r="C14" s="20">
        <v>42400.7</v>
      </c>
      <c r="D14" s="20">
        <v>47358.1</v>
      </c>
      <c r="E14" s="17">
        <f t="shared" si="0"/>
        <v>4957.4000000000015</v>
      </c>
      <c r="F14" s="17">
        <f t="shared" si="1"/>
        <v>4957.4000000000015</v>
      </c>
      <c r="G14" s="17">
        <f t="shared" si="2"/>
        <v>111.69178810727183</v>
      </c>
      <c r="H14" s="21">
        <f>D14/C14*100</f>
        <v>111.69178810727183</v>
      </c>
    </row>
    <row r="15" spans="1:8" ht="110.1" customHeight="1" x14ac:dyDescent="0.25">
      <c r="A15" s="19" t="s">
        <v>2</v>
      </c>
      <c r="B15" s="20">
        <v>80013.2</v>
      </c>
      <c r="C15" s="20">
        <v>80013.2</v>
      </c>
      <c r="D15" s="20">
        <v>83358.2</v>
      </c>
      <c r="E15" s="17">
        <f t="shared" si="0"/>
        <v>3345</v>
      </c>
      <c r="F15" s="17">
        <f t="shared" si="1"/>
        <v>3345</v>
      </c>
      <c r="G15" s="17">
        <f t="shared" si="2"/>
        <v>104.18056020756575</v>
      </c>
      <c r="H15" s="21">
        <f>D15/C15*100</f>
        <v>104.18056020756575</v>
      </c>
    </row>
    <row r="16" spans="1:8" ht="110.1" customHeight="1" x14ac:dyDescent="0.25">
      <c r="A16" s="19" t="s">
        <v>3</v>
      </c>
      <c r="B16" s="20">
        <v>100030.3</v>
      </c>
      <c r="C16" s="20">
        <v>100030.3</v>
      </c>
      <c r="D16" s="20">
        <v>93316.5</v>
      </c>
      <c r="E16" s="17">
        <f t="shared" si="0"/>
        <v>-6713.8000000000029</v>
      </c>
      <c r="F16" s="17">
        <f t="shared" si="1"/>
        <v>-6713.8000000000029</v>
      </c>
      <c r="G16" s="17">
        <f t="shared" si="2"/>
        <v>93.288233665199442</v>
      </c>
      <c r="H16" s="21">
        <f>D16/C16*100</f>
        <v>93.288233665199442</v>
      </c>
    </row>
    <row r="17" spans="1:18" ht="110.1" customHeight="1" x14ac:dyDescent="0.25">
      <c r="A17" s="19" t="s">
        <v>12</v>
      </c>
      <c r="B17" s="20">
        <v>51474.7</v>
      </c>
      <c r="C17" s="20">
        <v>51474.7</v>
      </c>
      <c r="D17" s="20">
        <v>35912.199999999997</v>
      </c>
      <c r="E17" s="17">
        <f t="shared" si="0"/>
        <v>-15562.5</v>
      </c>
      <c r="F17" s="17">
        <f t="shared" si="1"/>
        <v>-15562.5</v>
      </c>
      <c r="G17" s="17">
        <f t="shared" si="2"/>
        <v>69.766700922977691</v>
      </c>
      <c r="H17" s="21">
        <f>D17/C17*100</f>
        <v>69.766700922977691</v>
      </c>
    </row>
    <row r="18" spans="1:18" ht="110.1" customHeight="1" x14ac:dyDescent="0.25">
      <c r="A18" s="16" t="s">
        <v>4</v>
      </c>
      <c r="B18" s="17">
        <f>B19+B20+B21+B22+B23+B24+B25+B26+B27+B28</f>
        <v>131134.09999999998</v>
      </c>
      <c r="C18" s="17">
        <f>C19+C20+C21+C22+C23+C24+C25+C26+C27+C28</f>
        <v>145336.29999999999</v>
      </c>
      <c r="D18" s="17">
        <f>D19+D20+D21+D22+D23+D24+D25+D26+D27+D28</f>
        <v>156092.9</v>
      </c>
      <c r="E18" s="17">
        <f t="shared" si="0"/>
        <v>24958.800000000017</v>
      </c>
      <c r="F18" s="17">
        <f t="shared" si="1"/>
        <v>10756.600000000006</v>
      </c>
      <c r="G18" s="17">
        <f t="shared" si="2"/>
        <v>119.03303564824101</v>
      </c>
      <c r="H18" s="18">
        <f>D18/C18*100</f>
        <v>107.40117919611274</v>
      </c>
    </row>
    <row r="19" spans="1:18" ht="110.1" customHeight="1" x14ac:dyDescent="0.25">
      <c r="A19" s="19" t="s">
        <v>13</v>
      </c>
      <c r="B19" s="20">
        <v>34348.199999999997</v>
      </c>
      <c r="C19" s="20">
        <v>34348.199999999997</v>
      </c>
      <c r="D19" s="20">
        <v>24331</v>
      </c>
      <c r="E19" s="17">
        <f t="shared" si="0"/>
        <v>-10017.199999999997</v>
      </c>
      <c r="F19" s="17">
        <f t="shared" si="1"/>
        <v>-10017.199999999997</v>
      </c>
      <c r="G19" s="17">
        <f t="shared" si="2"/>
        <v>70.836317478062909</v>
      </c>
      <c r="H19" s="21">
        <f>D19/C19*100</f>
        <v>70.836317478062909</v>
      </c>
    </row>
    <row r="20" spans="1:18" ht="110.1" customHeight="1" x14ac:dyDescent="0.25">
      <c r="A20" s="19" t="s">
        <v>14</v>
      </c>
      <c r="B20" s="20">
        <v>19167.400000000001</v>
      </c>
      <c r="C20" s="20">
        <v>19167.400000000001</v>
      </c>
      <c r="D20" s="20">
        <v>20127.5</v>
      </c>
      <c r="E20" s="17">
        <f t="shared" si="0"/>
        <v>960.09999999999854</v>
      </c>
      <c r="F20" s="17">
        <f t="shared" si="1"/>
        <v>960.09999999999854</v>
      </c>
      <c r="G20" s="17">
        <f t="shared" si="2"/>
        <v>105.00902574162379</v>
      </c>
      <c r="H20" s="21">
        <f>D20/C20*100</f>
        <v>105.00902574162379</v>
      </c>
    </row>
    <row r="21" spans="1:18" ht="110.1" customHeight="1" x14ac:dyDescent="0.25">
      <c r="A21" s="19" t="s">
        <v>15</v>
      </c>
      <c r="B21" s="20">
        <v>252.7</v>
      </c>
      <c r="C21" s="20">
        <v>252.7</v>
      </c>
      <c r="D21" s="20">
        <v>230.6</v>
      </c>
      <c r="E21" s="17">
        <f t="shared" si="0"/>
        <v>-22.099999999999994</v>
      </c>
      <c r="F21" s="17">
        <f t="shared" si="1"/>
        <v>-22.099999999999994</v>
      </c>
      <c r="G21" s="17">
        <f t="shared" si="2"/>
        <v>91.254451919271858</v>
      </c>
      <c r="H21" s="21">
        <f>D21/C21*100</f>
        <v>91.254451919271858</v>
      </c>
    </row>
    <row r="22" spans="1:18" ht="110.1" customHeight="1" x14ac:dyDescent="0.25">
      <c r="A22" s="19" t="s">
        <v>16</v>
      </c>
      <c r="B22" s="20">
        <v>9568</v>
      </c>
      <c r="C22" s="20">
        <v>9568</v>
      </c>
      <c r="D22" s="20">
        <v>13300.3</v>
      </c>
      <c r="E22" s="17">
        <f t="shared" si="0"/>
        <v>3732.2999999999993</v>
      </c>
      <c r="F22" s="17">
        <f t="shared" si="1"/>
        <v>3732.2999999999993</v>
      </c>
      <c r="G22" s="17">
        <f t="shared" si="2"/>
        <v>139.00815217391306</v>
      </c>
      <c r="H22" s="21">
        <f>D22/C22*100</f>
        <v>139.00815217391306</v>
      </c>
    </row>
    <row r="23" spans="1:18" ht="110.1" customHeight="1" x14ac:dyDescent="0.25">
      <c r="A23" s="19" t="s">
        <v>17</v>
      </c>
      <c r="B23" s="20">
        <v>9063</v>
      </c>
      <c r="C23" s="20">
        <v>9063</v>
      </c>
      <c r="D23" s="20">
        <v>3610.7</v>
      </c>
      <c r="E23" s="17">
        <f t="shared" si="0"/>
        <v>-5452.3</v>
      </c>
      <c r="F23" s="17">
        <f t="shared" si="1"/>
        <v>-5452.3</v>
      </c>
      <c r="G23" s="17">
        <f t="shared" si="2"/>
        <v>39.840008827099197</v>
      </c>
      <c r="H23" s="21">
        <f>D23/C23*100</f>
        <v>39.840008827099197</v>
      </c>
    </row>
    <row r="24" spans="1:18" ht="110.1" customHeight="1" x14ac:dyDescent="0.25">
      <c r="A24" s="19" t="s">
        <v>18</v>
      </c>
      <c r="B24" s="20">
        <v>5840.4</v>
      </c>
      <c r="C24" s="20">
        <v>18002.599999999999</v>
      </c>
      <c r="D24" s="20">
        <v>22801.9</v>
      </c>
      <c r="E24" s="17">
        <f t="shared" si="0"/>
        <v>16961.5</v>
      </c>
      <c r="F24" s="17">
        <f t="shared" si="1"/>
        <v>4799.3000000000029</v>
      </c>
      <c r="G24" s="17">
        <f t="shared" si="2"/>
        <v>390.41675227724136</v>
      </c>
      <c r="H24" s="21">
        <f>D24/C24*100</f>
        <v>126.65892704387144</v>
      </c>
    </row>
    <row r="25" spans="1:18" ht="110.1" customHeight="1" x14ac:dyDescent="0.25">
      <c r="A25" s="19" t="s">
        <v>19</v>
      </c>
      <c r="B25" s="20">
        <v>37928</v>
      </c>
      <c r="C25" s="20">
        <v>37928</v>
      </c>
      <c r="D25" s="20">
        <v>46048.5</v>
      </c>
      <c r="E25" s="17">
        <f t="shared" si="0"/>
        <v>8120.5</v>
      </c>
      <c r="F25" s="17">
        <f t="shared" si="1"/>
        <v>8120.5</v>
      </c>
      <c r="G25" s="17">
        <f t="shared" si="2"/>
        <v>121.4103037333896</v>
      </c>
      <c r="H25" s="21">
        <f>D25/C25*100</f>
        <v>121.4103037333896</v>
      </c>
    </row>
    <row r="26" spans="1:18" ht="110.1" customHeight="1" x14ac:dyDescent="0.25">
      <c r="A26" s="19" t="s">
        <v>20</v>
      </c>
      <c r="B26" s="20">
        <v>12000</v>
      </c>
      <c r="C26" s="20">
        <v>12000</v>
      </c>
      <c r="D26" s="20">
        <v>13428.1</v>
      </c>
      <c r="E26" s="17">
        <f t="shared" si="0"/>
        <v>1428.1000000000004</v>
      </c>
      <c r="F26" s="17">
        <f t="shared" si="1"/>
        <v>1428.1000000000004</v>
      </c>
      <c r="G26" s="17">
        <f t="shared" si="2"/>
        <v>111.90083333333334</v>
      </c>
      <c r="H26" s="21">
        <f>D26/C26*100</f>
        <v>111.90083333333334</v>
      </c>
    </row>
    <row r="27" spans="1:18" ht="110.1" customHeight="1" x14ac:dyDescent="0.25">
      <c r="A27" s="19" t="s">
        <v>21</v>
      </c>
      <c r="B27" s="20">
        <v>2966.4</v>
      </c>
      <c r="C27" s="20">
        <v>2966.4</v>
      </c>
      <c r="D27" s="20">
        <v>10862.5</v>
      </c>
      <c r="E27" s="17">
        <f t="shared" si="0"/>
        <v>7896.1</v>
      </c>
      <c r="F27" s="17">
        <f t="shared" si="1"/>
        <v>7896.1</v>
      </c>
      <c r="G27" s="17">
        <f t="shared" si="2"/>
        <v>366.18460086299888</v>
      </c>
      <c r="H27" s="21">
        <f>D27/C27*100</f>
        <v>366.18460086299888</v>
      </c>
    </row>
    <row r="28" spans="1:18" ht="110.1" customHeight="1" x14ac:dyDescent="0.25">
      <c r="A28" s="19" t="s">
        <v>22</v>
      </c>
      <c r="B28" s="20"/>
      <c r="C28" s="20">
        <v>2040</v>
      </c>
      <c r="D28" s="20">
        <v>1351.8</v>
      </c>
      <c r="E28" s="17">
        <f t="shared" si="0"/>
        <v>1351.8</v>
      </c>
      <c r="F28" s="17">
        <f t="shared" si="1"/>
        <v>-688.2</v>
      </c>
      <c r="G28" s="17"/>
      <c r="H28" s="21">
        <f>D28/C28*100</f>
        <v>66.264705882352942</v>
      </c>
    </row>
    <row r="29" spans="1:18" ht="110.1" customHeight="1" x14ac:dyDescent="0.25">
      <c r="A29" s="16" t="s">
        <v>23</v>
      </c>
      <c r="B29" s="17">
        <f t="shared" ref="B29:E29" si="3">B7+B18</f>
        <v>2156758.2999999998</v>
      </c>
      <c r="C29" s="17">
        <f>C7+C18</f>
        <v>2195960.5</v>
      </c>
      <c r="D29" s="17">
        <f>D7+D18</f>
        <v>2201637.1</v>
      </c>
      <c r="E29" s="17">
        <f t="shared" si="0"/>
        <v>44878.800000000279</v>
      </c>
      <c r="F29" s="17">
        <f t="shared" si="1"/>
        <v>5676.6000000000931</v>
      </c>
      <c r="G29" s="17">
        <f t="shared" si="2"/>
        <v>102.08084512761585</v>
      </c>
      <c r="H29" s="18">
        <f>D29/C29*100</f>
        <v>100.25850191749805</v>
      </c>
      <c r="R29" s="1" t="s">
        <v>24</v>
      </c>
    </row>
    <row r="30" spans="1:18" ht="110.1" customHeight="1" x14ac:dyDescent="0.25">
      <c r="A30" s="19" t="s">
        <v>25</v>
      </c>
      <c r="B30" s="20">
        <v>557889.4</v>
      </c>
      <c r="C30" s="20">
        <v>573889.4</v>
      </c>
      <c r="D30" s="20">
        <v>518100.5</v>
      </c>
      <c r="E30" s="17">
        <f t="shared" si="0"/>
        <v>-39788.900000000023</v>
      </c>
      <c r="F30" s="17">
        <f t="shared" si="1"/>
        <v>-55788.900000000023</v>
      </c>
      <c r="G30" s="17">
        <f t="shared" si="2"/>
        <v>92.867959133118489</v>
      </c>
      <c r="H30" s="21">
        <f>D30/C30*100</f>
        <v>90.278806334460953</v>
      </c>
    </row>
    <row r="31" spans="1:18" ht="110.1" customHeight="1" x14ac:dyDescent="0.25">
      <c r="A31" s="19" t="s">
        <v>26</v>
      </c>
      <c r="B31" s="20">
        <v>495843.7</v>
      </c>
      <c r="C31" s="20">
        <v>491279.8</v>
      </c>
      <c r="D31" s="20">
        <v>476155.8</v>
      </c>
      <c r="E31" s="17">
        <f t="shared" si="0"/>
        <v>-19687.900000000023</v>
      </c>
      <c r="F31" s="17">
        <f t="shared" si="1"/>
        <v>-15124</v>
      </c>
      <c r="G31" s="17">
        <f t="shared" si="2"/>
        <v>96.029414107711759</v>
      </c>
      <c r="H31" s="21">
        <f>D31/C31*100</f>
        <v>96.92150990128232</v>
      </c>
    </row>
    <row r="32" spans="1:18" ht="110.1" customHeight="1" x14ac:dyDescent="0.25">
      <c r="A32" s="19" t="s">
        <v>27</v>
      </c>
      <c r="B32" s="20">
        <v>1648316.4</v>
      </c>
      <c r="C32" s="20">
        <v>1703460.9</v>
      </c>
      <c r="D32" s="20">
        <v>1658805.8</v>
      </c>
      <c r="E32" s="17">
        <f t="shared" si="0"/>
        <v>10489.40000000014</v>
      </c>
      <c r="F32" s="17">
        <f t="shared" si="1"/>
        <v>-44655.09999999986</v>
      </c>
      <c r="G32" s="17">
        <f t="shared" si="2"/>
        <v>100.636370541481</v>
      </c>
      <c r="H32" s="21">
        <f>D32/C32*100</f>
        <v>97.378566188399162</v>
      </c>
    </row>
    <row r="33" spans="1:8" ht="110.1" customHeight="1" x14ac:dyDescent="0.25">
      <c r="A33" s="19" t="s">
        <v>28</v>
      </c>
      <c r="B33" s="20">
        <v>440.8</v>
      </c>
      <c r="C33" s="20">
        <v>115497</v>
      </c>
      <c r="D33" s="20">
        <v>115497</v>
      </c>
      <c r="E33" s="17">
        <f t="shared" si="0"/>
        <v>115056.2</v>
      </c>
      <c r="F33" s="17">
        <f t="shared" si="1"/>
        <v>0</v>
      </c>
      <c r="G33" s="17">
        <f t="shared" si="2"/>
        <v>26201.678765880217</v>
      </c>
      <c r="H33" s="21">
        <f>D33/C33*100</f>
        <v>100</v>
      </c>
    </row>
    <row r="34" spans="1:8" ht="110.1" customHeight="1" x14ac:dyDescent="0.25">
      <c r="A34" s="16" t="s">
        <v>31</v>
      </c>
      <c r="B34" s="17">
        <f>SUM(B30:B33)</f>
        <v>2702490.3</v>
      </c>
      <c r="C34" s="17">
        <f>C30+C31+C32+C33</f>
        <v>2884127.0999999996</v>
      </c>
      <c r="D34" s="17">
        <f>SUM(D30:D33)</f>
        <v>2768559.1</v>
      </c>
      <c r="E34" s="17">
        <f t="shared" si="0"/>
        <v>66068.800000000279</v>
      </c>
      <c r="F34" s="17">
        <f t="shared" si="1"/>
        <v>-115567.99999999953</v>
      </c>
      <c r="G34" s="17">
        <f t="shared" si="2"/>
        <v>102.44473772949343</v>
      </c>
      <c r="H34" s="18">
        <f>D34/C34*100</f>
        <v>95.992964387734531</v>
      </c>
    </row>
    <row r="35" spans="1:8" ht="109.5" customHeight="1" x14ac:dyDescent="0.25">
      <c r="A35" s="19" t="s">
        <v>35</v>
      </c>
      <c r="B35" s="20"/>
      <c r="C35" s="20">
        <v>12072.1</v>
      </c>
      <c r="D35" s="20">
        <v>12072.1</v>
      </c>
      <c r="E35" s="17">
        <f t="shared" si="0"/>
        <v>12072.1</v>
      </c>
      <c r="F35" s="17">
        <f t="shared" si="1"/>
        <v>0</v>
      </c>
      <c r="G35" s="17"/>
      <c r="H35" s="21">
        <f>D35/C35*100</f>
        <v>100</v>
      </c>
    </row>
    <row r="36" spans="1:8" ht="110.1" customHeight="1" x14ac:dyDescent="0.25">
      <c r="A36" s="19" t="s">
        <v>29</v>
      </c>
      <c r="B36" s="20"/>
      <c r="C36" s="20">
        <v>-12614.2</v>
      </c>
      <c r="D36" s="20">
        <v>-12614.2</v>
      </c>
      <c r="E36" s="17">
        <f t="shared" si="0"/>
        <v>-12614.2</v>
      </c>
      <c r="F36" s="17">
        <f t="shared" si="1"/>
        <v>0</v>
      </c>
      <c r="G36" s="17"/>
      <c r="H36" s="21">
        <f>D36/C36*100</f>
        <v>100</v>
      </c>
    </row>
    <row r="37" spans="1:8" ht="110.1" customHeight="1" x14ac:dyDescent="0.25">
      <c r="A37" s="16" t="s">
        <v>30</v>
      </c>
      <c r="B37" s="17">
        <f>B29+B34+B35+B36</f>
        <v>4859248.5999999996</v>
      </c>
      <c r="C37" s="17">
        <f>C29+C34+C35+C36</f>
        <v>5079545.4999999991</v>
      </c>
      <c r="D37" s="17">
        <f>D29+D35+D34+D36</f>
        <v>4969654.1000000006</v>
      </c>
      <c r="E37" s="17">
        <f t="shared" si="0"/>
        <v>110405.50000000093</v>
      </c>
      <c r="F37" s="17">
        <f t="shared" si="1"/>
        <v>-109891.39999999851</v>
      </c>
      <c r="G37" s="17">
        <f t="shared" si="2"/>
        <v>102.27206938949369</v>
      </c>
      <c r="H37" s="18">
        <f>D37/C37*100</f>
        <v>97.836589907502585</v>
      </c>
    </row>
    <row r="38" spans="1:8" ht="26.25" customHeight="1" x14ac:dyDescent="0.25"/>
    <row r="39" spans="1:8" ht="39.75" customHeight="1" x14ac:dyDescent="0.25"/>
    <row r="41" spans="1:8" ht="44.25" customHeight="1" x14ac:dyDescent="0.25"/>
    <row r="42" spans="1:8" ht="44.25" customHeight="1" x14ac:dyDescent="0.25"/>
    <row r="43" spans="1:8" ht="111" customHeight="1" x14ac:dyDescent="0.25">
      <c r="A43" s="30"/>
      <c r="B43" s="30"/>
      <c r="C43" s="30"/>
      <c r="D43" s="11"/>
      <c r="E43" s="11"/>
      <c r="F43" s="11"/>
      <c r="G43" s="11"/>
      <c r="H43" s="26"/>
    </row>
    <row r="44" spans="1:8" ht="75" customHeight="1" x14ac:dyDescent="0.25">
      <c r="A44" s="25"/>
      <c r="B44" s="25"/>
      <c r="C44" s="25"/>
      <c r="D44" s="11"/>
      <c r="E44" s="11"/>
      <c r="F44" s="11"/>
      <c r="G44" s="11"/>
      <c r="H44" s="24"/>
    </row>
    <row r="45" spans="1:8" ht="75" customHeight="1" x14ac:dyDescent="0.25">
      <c r="A45" s="25"/>
      <c r="B45" s="25"/>
      <c r="C45" s="25"/>
      <c r="D45" s="11"/>
      <c r="E45" s="11"/>
      <c r="F45" s="11"/>
      <c r="G45" s="11"/>
      <c r="H45" s="24"/>
    </row>
    <row r="46" spans="1:8" ht="24.75" customHeight="1" x14ac:dyDescent="0.25">
      <c r="A46" s="12"/>
      <c r="B46" s="13"/>
      <c r="C46" s="14"/>
      <c r="D46" s="11"/>
      <c r="E46" s="11"/>
      <c r="F46" s="11"/>
      <c r="G46" s="11"/>
    </row>
    <row r="47" spans="1:8" ht="45.75" customHeight="1" x14ac:dyDescent="0.25">
      <c r="A47" s="23"/>
      <c r="B47" s="13"/>
      <c r="C47" s="14"/>
      <c r="D47" s="11"/>
      <c r="E47" s="11"/>
      <c r="F47" s="11"/>
      <c r="G47" s="11"/>
    </row>
    <row r="48" spans="1:8" ht="48" customHeight="1" x14ac:dyDescent="0.25">
      <c r="A48" s="23"/>
      <c r="B48" s="13"/>
      <c r="C48" s="14"/>
      <c r="D48" s="11"/>
      <c r="E48" s="11"/>
      <c r="F48" s="11"/>
      <c r="G48" s="11"/>
    </row>
  </sheetData>
  <mergeCells count="3">
    <mergeCell ref="A1:H2"/>
    <mergeCell ref="A3:H3"/>
    <mergeCell ref="A43:C43"/>
  </mergeCells>
  <pageMargins left="0.39370078740157483" right="0" top="0" bottom="0" header="0" footer="0"/>
  <pageSetup paperSize="9" scale="22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01.01.2026</vt:lpstr>
      <vt:lpstr>'на 01.01.2026'!Область_печати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2026-02-02T11:26:19Z</dcterms:modified>
</cp:coreProperties>
</file>